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Прогноз расходов 2023" sheetId="1" r:id="rId1"/>
  </sheets>
  <definedNames>
    <definedName name="_xlnm.Print_Area" localSheetId="0">'Прогноз расходов 2023'!$A$1:$G$49</definedName>
    <definedName name="_xlnm.Print_Titles" localSheetId="0">'Прогноз расходов 2023'!$7:$7</definedName>
    <definedName name="_Date_">#REF!</definedName>
    <definedName name="_Otchet_Period_Source__AT_ObjectName">#REF!</definedName>
    <definedName name="_Period_">#REF!</definedName>
    <definedName name="Excel_BuiltIn_Print_Area" localSheetId="0">'Прогноз расходов 2023'!$A$3:$D$49</definedName>
    <definedName name="Excel_BuiltIn_Print_Titles" localSheetId="0">'Прогноз расходов 2023'!#REF!</definedName>
  </definedNames>
  <calcPr fullCalcOnLoad="1"/>
</workbook>
</file>

<file path=xl/sharedStrings.xml><?xml version="1.0" encoding="utf-8"?>
<sst xmlns="http://schemas.openxmlformats.org/spreadsheetml/2006/main" count="128" uniqueCount="63">
  <si>
    <t xml:space="preserve">Приложение №1 к решению Обнинского городского Собрания "О внесении изменений в решение Обнинского городского Собрания от 13.12.2022 № 01-34 "О бюджете города Обнинска на 2023 год и плановый период 2024 и 2025 годов" </t>
  </si>
  <si>
    <t>от ____________№_____________</t>
  </si>
  <si>
    <t>Изменения в приложение №2 «Распределение бюджетных ассигнований бюджета города Обнинска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2023 год»</t>
  </si>
  <si>
    <t>(рублей)</t>
  </si>
  <si>
    <t>Наименование</t>
  </si>
  <si>
    <t>Раздел, подраз-дел</t>
  </si>
  <si>
    <t>Целевая статья</t>
  </si>
  <si>
    <t>Вид расхо-дов</t>
  </si>
  <si>
    <t>Утверждено на 2023 год</t>
  </si>
  <si>
    <t>Изменения (увеличение (+), уменьшение (-))</t>
  </si>
  <si>
    <t>Сумма на 2023 год с учетом изменений</t>
  </si>
  <si>
    <t xml:space="preserve"> Национальная экономика</t>
  </si>
  <si>
    <t>0400</t>
  </si>
  <si>
    <t>Дорожное хозяйство (дорожные фонды)</t>
  </si>
  <si>
    <t>0409</t>
  </si>
  <si>
    <t>Муниципальная программа "Дорожное хозяйство города Обнинска"</t>
  </si>
  <si>
    <t>06 0 00 00000</t>
  </si>
  <si>
    <t>Выполнение комплекса работ по ремонту автомобильных дорог</t>
  </si>
  <si>
    <t>06 0 01 10000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</si>
  <si>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</si>
  <si>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</si>
  <si>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</si>
  <si>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t>
  </si>
  <si>
    <t>06 0 01 S5000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</si>
  <si>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</si>
  <si>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</si>
  <si>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Содержание улично-дорожной сети города, инженерных сооружений и объектов ливневой канализации</t>
  </si>
  <si>
    <t>06 0 04 10000</t>
  </si>
  <si>
    <t>Жилищно-коммунальное хозяйство</t>
  </si>
  <si>
    <t>0500</t>
  </si>
  <si>
    <t>Благоустройство</t>
  </si>
  <si>
    <t>0503</t>
  </si>
  <si>
    <t>Муниципальная программа "Благоустройство города Обнинска"</t>
  </si>
  <si>
    <t>09 0 00 00000</t>
  </si>
  <si>
    <t>Подпрограмма "Содержание и озеленение территории  города Обнинска"</t>
  </si>
  <si>
    <t>09 1 00 00000</t>
  </si>
  <si>
    <t xml:space="preserve">Реализация мероприятий по благоустройству территории  города Обнинска </t>
  </si>
  <si>
    <t>09 1 01 10000</t>
  </si>
  <si>
    <t>Реализация мероприятий по озеленению территорий города,  реконструкция и восстановление зеленых насаждений</t>
  </si>
  <si>
    <t>09 1 02 10000</t>
  </si>
  <si>
    <t>Подпрограмма "Развитие парков, парковых зон и скверов города Обнинска"</t>
  </si>
  <si>
    <t>09 4 00 00000</t>
  </si>
  <si>
    <t>Создание инженерной и инновационной инфраструктуры в Зоне 2 общественного центра города (осуществление мероприятий по реализации стратегий социально-экономического развития наукоградов Российской Федерации)</t>
  </si>
  <si>
    <t>09 4 04 L5250</t>
  </si>
  <si>
    <t>Капитальные вложения в объекты государственной (муниципальной) собственности</t>
  </si>
  <si>
    <t>Бюджетные инвестиции</t>
  </si>
  <si>
    <t xml:space="preserve"> Образование</t>
  </si>
  <si>
    <t>0700</t>
  </si>
  <si>
    <t xml:space="preserve">Общее образование </t>
  </si>
  <si>
    <t>0702</t>
  </si>
  <si>
    <t>Муниципальная программа "Развитие системы образования города Обнинска"</t>
  </si>
  <si>
    <t>01 0 00 00000</t>
  </si>
  <si>
    <t>Подпрограмма "Развитие системы общего образования города Обнинска"</t>
  </si>
  <si>
    <t>01 2 00 00000</t>
  </si>
  <si>
    <t>Реализация школьных инициатив</t>
  </si>
  <si>
    <t>01 2 11 S0190</t>
  </si>
  <si>
    <t xml:space="preserve">Молодежная политика </t>
  </si>
  <si>
    <t>0707</t>
  </si>
  <si>
    <t>Муниципальная программа "Молодежь города Обнинска"</t>
  </si>
  <si>
    <t>03 0 00 00000</t>
  </si>
  <si>
    <t>Создание и развитие научных и творческих коллективных центров (реализация мероприятия Стратегии социально-экономического развития муниципального образования «Город Обнинск» как наукограда Российской Федерации)</t>
  </si>
  <si>
    <t>03 0 03 L5250</t>
  </si>
  <si>
    <t>ВСЕГО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</si>
</sst>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.00"/>
    <numFmt numFmtId="167" formatCode="0.00%"/>
  </numFmts>
  <fonts count="44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 Cyr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10"/>
      <color indexed="8"/>
      <name val="Arial Cyr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2"/>
      <name val="Arial Cyr"/>
      <family val="0"/>
    </font>
    <font>
      <sz val="12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i/>
      <sz val="12.5"/>
      <name val="Times New Roman"/>
      <family val="1"/>
    </font>
    <font>
      <sz val="12.5"/>
      <name val="Times New Roman"/>
      <family val="1"/>
    </font>
    <font>
      <b/>
      <sz val="12.5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</borders>
  <cellStyleXfs count="139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2" borderId="0" applyNumberFormat="0" applyBorder="0" applyAlignment="0" applyProtection="0"/>
    <xf numFmtId="164" fontId="2" fillId="5" borderId="0" applyNumberFormat="0" applyBorder="0" applyAlignment="0" applyProtection="0"/>
    <xf numFmtId="164" fontId="2" fillId="4" borderId="0" applyNumberFormat="0" applyBorder="0" applyAlignment="0" applyProtection="0"/>
    <xf numFmtId="164" fontId="2" fillId="2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5" borderId="0" applyNumberFormat="0" applyBorder="0" applyAlignment="0" applyProtection="0"/>
    <xf numFmtId="164" fontId="2" fillId="3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1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3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2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3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1" borderId="0" applyNumberFormat="0" applyBorder="0" applyAlignment="0" applyProtection="0"/>
    <xf numFmtId="164" fontId="3" fillId="8" borderId="0" applyNumberFormat="0" applyBorder="0" applyAlignment="0" applyProtection="0"/>
    <xf numFmtId="164" fontId="3" fillId="9" borderId="0" applyNumberFormat="0" applyBorder="0" applyAlignment="0" applyProtection="0"/>
    <xf numFmtId="164" fontId="3" fillId="3" borderId="0" applyNumberFormat="0" applyBorder="0" applyAlignment="0" applyProtection="0"/>
    <xf numFmtId="164" fontId="3" fillId="14" borderId="0" applyNumberFormat="0" applyBorder="0" applyAlignment="0" applyProtection="0"/>
    <xf numFmtId="164" fontId="3" fillId="10" borderId="0" applyNumberFormat="0" applyBorder="0" applyAlignment="0" applyProtection="0"/>
    <xf numFmtId="164" fontId="3" fillId="12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9" borderId="0" applyNumberFormat="0" applyBorder="0" applyAlignment="0" applyProtection="0"/>
    <xf numFmtId="164" fontId="3" fillId="20" borderId="0" applyNumberFormat="0" applyBorder="0" applyAlignment="0" applyProtection="0"/>
    <xf numFmtId="164" fontId="3" fillId="18" borderId="0" applyNumberFormat="0" applyBorder="0" applyAlignment="0" applyProtection="0"/>
    <xf numFmtId="164" fontId="3" fillId="16" borderId="0" applyNumberFormat="0" applyBorder="0" applyAlignment="0" applyProtection="0"/>
    <xf numFmtId="164" fontId="3" fillId="21" borderId="0" applyNumberFormat="0" applyBorder="0" applyAlignment="0" applyProtection="0"/>
    <xf numFmtId="164" fontId="4" fillId="6" borderId="0" applyNumberFormat="0" applyBorder="0" applyAlignment="0" applyProtection="0"/>
    <xf numFmtId="164" fontId="5" fillId="0" borderId="0">
      <alignment/>
      <protection/>
    </xf>
    <xf numFmtId="164" fontId="6" fillId="22" borderId="1" applyNumberFormat="0" applyAlignment="0" applyProtection="0"/>
    <xf numFmtId="164" fontId="7" fillId="23" borderId="2" applyNumberFormat="0" applyAlignment="0" applyProtection="0"/>
    <xf numFmtId="164" fontId="5" fillId="0" borderId="0">
      <alignment/>
      <protection/>
    </xf>
    <xf numFmtId="164" fontId="8" fillId="0" borderId="0" applyNumberFormat="0" applyFill="0" applyBorder="0" applyAlignment="0" applyProtection="0"/>
    <xf numFmtId="164" fontId="9" fillId="7" borderId="0" applyNumberFormat="0" applyBorder="0" applyAlignment="0" applyProtection="0"/>
    <xf numFmtId="164" fontId="10" fillId="0" borderId="3" applyNumberFormat="0" applyFill="0" applyAlignment="0" applyProtection="0"/>
    <xf numFmtId="164" fontId="11" fillId="0" borderId="4" applyNumberFormat="0" applyFill="0" applyAlignment="0" applyProtection="0"/>
    <xf numFmtId="164" fontId="12" fillId="0" borderId="5" applyNumberFormat="0" applyFill="0" applyAlignment="0" applyProtection="0"/>
    <xf numFmtId="164" fontId="12" fillId="0" borderId="0" applyNumberFormat="0" applyFill="0" applyBorder="0" applyAlignment="0" applyProtection="0"/>
    <xf numFmtId="164" fontId="13" fillId="3" borderId="1" applyNumberFormat="0" applyAlignment="0" applyProtection="0"/>
    <xf numFmtId="164" fontId="14" fillId="0" borderId="6" applyNumberFormat="0" applyFill="0" applyAlignment="0" applyProtection="0"/>
    <xf numFmtId="164" fontId="15" fillId="11" borderId="0" applyNumberFormat="0" applyBorder="0" applyAlignment="0" applyProtection="0"/>
    <xf numFmtId="164" fontId="0" fillId="4" borderId="7" applyNumberFormat="0" applyAlignment="0" applyProtection="0"/>
    <xf numFmtId="164" fontId="16" fillId="22" borderId="8" applyNumberFormat="0" applyAlignment="0" applyProtection="0"/>
    <xf numFmtId="164" fontId="17" fillId="0" borderId="0">
      <alignment/>
      <protection/>
    </xf>
    <xf numFmtId="164" fontId="17" fillId="0" borderId="0">
      <alignment/>
      <protection/>
    </xf>
    <xf numFmtId="164" fontId="18" fillId="0" borderId="0" applyNumberFormat="0" applyFill="0" applyBorder="0" applyAlignment="0" applyProtection="0"/>
    <xf numFmtId="164" fontId="19" fillId="0" borderId="9" applyNumberFormat="0" applyFill="0" applyAlignment="0" applyProtection="0"/>
    <xf numFmtId="164" fontId="5" fillId="0" borderId="0">
      <alignment/>
      <protection/>
    </xf>
    <xf numFmtId="164" fontId="20" fillId="0" borderId="0" applyNumberFormat="0" applyFill="0" applyBorder="0" applyAlignment="0" applyProtection="0"/>
    <xf numFmtId="164" fontId="17" fillId="24" borderId="0">
      <alignment/>
      <protection/>
    </xf>
    <xf numFmtId="164" fontId="17" fillId="0" borderId="0">
      <alignment wrapText="1"/>
      <protection/>
    </xf>
    <xf numFmtId="164" fontId="17" fillId="0" borderId="0">
      <alignment/>
      <protection/>
    </xf>
    <xf numFmtId="164" fontId="21" fillId="0" borderId="0">
      <alignment horizontal="center" wrapText="1"/>
      <protection/>
    </xf>
    <xf numFmtId="164" fontId="21" fillId="0" borderId="0">
      <alignment horizontal="center"/>
      <protection/>
    </xf>
    <xf numFmtId="164" fontId="17" fillId="0" borderId="0">
      <alignment horizontal="right"/>
      <protection/>
    </xf>
    <xf numFmtId="164" fontId="17" fillId="24" borderId="10">
      <alignment/>
      <protection/>
    </xf>
    <xf numFmtId="164" fontId="17" fillId="0" borderId="11">
      <alignment horizontal="center" vertical="center" wrapText="1"/>
      <protection/>
    </xf>
    <xf numFmtId="164" fontId="17" fillId="24" borderId="12">
      <alignment/>
      <protection/>
    </xf>
    <xf numFmtId="165" fontId="17" fillId="0" borderId="11">
      <alignment horizontal="left" vertical="top" wrapText="1" indent="2"/>
      <protection/>
    </xf>
    <xf numFmtId="165" fontId="17" fillId="0" borderId="11">
      <alignment horizontal="center" vertical="top" shrinkToFit="1"/>
      <protection/>
    </xf>
    <xf numFmtId="164" fontId="22" fillId="0" borderId="13">
      <alignment horizontal="left" wrapText="1"/>
      <protection/>
    </xf>
    <xf numFmtId="164" fontId="23" fillId="0" borderId="14">
      <alignment horizontal="left" wrapText="1" indent="2"/>
      <protection/>
    </xf>
    <xf numFmtId="164" fontId="22" fillId="0" borderId="15">
      <alignment horizontal="left" wrapText="1" indent="2"/>
      <protection/>
    </xf>
    <xf numFmtId="164" fontId="24" fillId="0" borderId="11">
      <alignment horizontal="left"/>
      <protection/>
    </xf>
    <xf numFmtId="166" fontId="24" fillId="4" borderId="11">
      <alignment horizontal="right" vertical="top" shrinkToFit="1"/>
      <protection/>
    </xf>
    <xf numFmtId="167" fontId="24" fillId="4" borderId="11">
      <alignment horizontal="right" vertical="top" shrinkToFit="1"/>
      <protection/>
    </xf>
    <xf numFmtId="164" fontId="17" fillId="24" borderId="16">
      <alignment/>
      <protection/>
    </xf>
    <xf numFmtId="164" fontId="17" fillId="0" borderId="0">
      <alignment horizontal="left" wrapText="1"/>
      <protection/>
    </xf>
    <xf numFmtId="164" fontId="24" fillId="0" borderId="11">
      <alignment vertical="top" wrapText="1"/>
      <protection/>
    </xf>
    <xf numFmtId="166" fontId="24" fillId="5" borderId="11">
      <alignment horizontal="right" vertical="top" shrinkToFit="1"/>
      <protection/>
    </xf>
    <xf numFmtId="165" fontId="22" fillId="0" borderId="17">
      <alignment horizontal="center" wrapText="1"/>
      <protection/>
    </xf>
    <xf numFmtId="165" fontId="22" fillId="0" borderId="18">
      <alignment horizontal="center" wrapText="1"/>
      <protection/>
    </xf>
    <xf numFmtId="165" fontId="22" fillId="0" borderId="19">
      <alignment horizontal="center"/>
      <protection/>
    </xf>
    <xf numFmtId="164" fontId="17" fillId="24" borderId="16">
      <alignment horizontal="center"/>
      <protection/>
    </xf>
    <xf numFmtId="164" fontId="17" fillId="24" borderId="16">
      <alignment horizontal="left"/>
      <protection/>
    </xf>
    <xf numFmtId="165" fontId="22" fillId="0" borderId="20">
      <alignment horizontal="center"/>
      <protection/>
    </xf>
    <xf numFmtId="165" fontId="22" fillId="0" borderId="21">
      <alignment horizontal="center"/>
      <protection/>
    </xf>
    <xf numFmtId="165" fontId="22" fillId="0" borderId="11">
      <alignment horizontal="center"/>
      <protection/>
    </xf>
    <xf numFmtId="165" fontId="23" fillId="0" borderId="11">
      <alignment horizontal="center"/>
      <protection/>
    </xf>
    <xf numFmtId="166" fontId="23" fillId="0" borderId="11">
      <alignment horizontal="right"/>
      <protection/>
    </xf>
    <xf numFmtId="164" fontId="24" fillId="0" borderId="11">
      <alignment vertical="top" wrapText="1"/>
      <protection/>
    </xf>
    <xf numFmtId="164" fontId="3" fillId="25" borderId="0" applyNumberFormat="0" applyBorder="0" applyAlignment="0" applyProtection="0"/>
    <xf numFmtId="164" fontId="3" fillId="26" borderId="0" applyNumberFormat="0" applyBorder="0" applyAlignment="0" applyProtection="0"/>
    <xf numFmtId="164" fontId="3" fillId="27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21" borderId="0" applyNumberFormat="0" applyBorder="0" applyAlignment="0" applyProtection="0"/>
    <xf numFmtId="164" fontId="13" fillId="3" borderId="1" applyNumberFormat="0" applyAlignment="0" applyProtection="0"/>
    <xf numFmtId="164" fontId="16" fillId="24" borderId="8" applyNumberFormat="0" applyAlignment="0" applyProtection="0"/>
    <xf numFmtId="164" fontId="25" fillId="24" borderId="1" applyNumberFormat="0" applyAlignment="0" applyProtection="0"/>
    <xf numFmtId="164" fontId="26" fillId="0" borderId="22" applyNumberFormat="0" applyFill="0" applyAlignment="0" applyProtection="0"/>
    <xf numFmtId="164" fontId="27" fillId="0" borderId="23" applyNumberFormat="0" applyFill="0" applyAlignment="0" applyProtection="0"/>
    <xf numFmtId="164" fontId="28" fillId="0" borderId="24" applyNumberFormat="0" applyFill="0" applyAlignment="0" applyProtection="0"/>
    <xf numFmtId="164" fontId="28" fillId="0" borderId="0" applyNumberFormat="0" applyFill="0" applyBorder="0" applyAlignment="0" applyProtection="0"/>
    <xf numFmtId="164" fontId="19" fillId="0" borderId="25" applyNumberFormat="0" applyFill="0" applyAlignment="0" applyProtection="0"/>
    <xf numFmtId="164" fontId="7" fillId="23" borderId="2" applyNumberFormat="0" applyAlignment="0" applyProtection="0"/>
    <xf numFmtId="164" fontId="29" fillId="0" borderId="0" applyNumberFormat="0" applyFill="0" applyBorder="0" applyAlignment="0" applyProtection="0"/>
    <xf numFmtId="164" fontId="15" fillId="11" borderId="0" applyNumberFormat="0" applyBorder="0" applyAlignment="0" applyProtection="0"/>
    <xf numFmtId="164" fontId="30" fillId="6" borderId="0" applyNumberFormat="0" applyBorder="0" applyAlignment="0" applyProtection="0"/>
    <xf numFmtId="164" fontId="8" fillId="0" borderId="0" applyNumberFormat="0" applyFill="0" applyBorder="0" applyAlignment="0" applyProtection="0"/>
    <xf numFmtId="164" fontId="0" fillId="4" borderId="7" applyNumberFormat="0" applyAlignment="0" applyProtection="0"/>
    <xf numFmtId="164" fontId="31" fillId="0" borderId="6" applyNumberFormat="0" applyFill="0" applyAlignment="0" applyProtection="0"/>
    <xf numFmtId="164" fontId="20" fillId="0" borderId="0" applyNumberFormat="0" applyFill="0" applyBorder="0" applyAlignment="0" applyProtection="0"/>
    <xf numFmtId="164" fontId="9" fillId="7" borderId="0" applyNumberFormat="0" applyBorder="0" applyAlignment="0" applyProtection="0"/>
  </cellStyleXfs>
  <cellXfs count="49">
    <xf numFmtId="164" fontId="0" fillId="0" borderId="0" xfId="0" applyAlignment="1">
      <alignment/>
    </xf>
    <xf numFmtId="164" fontId="32" fillId="0" borderId="0" xfId="0" applyFont="1" applyFill="1" applyAlignment="1">
      <alignment horizontal="left"/>
    </xf>
    <xf numFmtId="164" fontId="32" fillId="0" borderId="0" xfId="0" applyFont="1" applyFill="1" applyAlignment="1">
      <alignment horizontal="center"/>
    </xf>
    <xf numFmtId="164" fontId="0" fillId="0" borderId="0" xfId="0" applyFill="1" applyAlignment="1">
      <alignment horizontal="left"/>
    </xf>
    <xf numFmtId="164" fontId="32" fillId="0" borderId="0" xfId="0" applyFont="1" applyFill="1" applyAlignment="1">
      <alignment/>
    </xf>
    <xf numFmtId="164" fontId="33" fillId="0" borderId="0" xfId="0" applyFont="1" applyFill="1" applyBorder="1" applyAlignment="1">
      <alignment horizontal="left" wrapText="1"/>
    </xf>
    <xf numFmtId="164" fontId="33" fillId="0" borderId="0" xfId="0" applyFont="1" applyFill="1" applyBorder="1" applyAlignment="1">
      <alignment wrapText="1"/>
    </xf>
    <xf numFmtId="164" fontId="34" fillId="0" borderId="0" xfId="0" applyFont="1" applyFill="1" applyBorder="1" applyAlignment="1">
      <alignment horizontal="center" wrapText="1"/>
    </xf>
    <xf numFmtId="166" fontId="33" fillId="0" borderId="0" xfId="0" applyNumberFormat="1" applyFont="1" applyFill="1" applyAlignment="1">
      <alignment horizontal="center"/>
    </xf>
    <xf numFmtId="164" fontId="35" fillId="0" borderId="0" xfId="0" applyFont="1" applyFill="1" applyBorder="1" applyAlignment="1">
      <alignment horizontal="center" vertical="center" wrapText="1"/>
    </xf>
    <xf numFmtId="164" fontId="33" fillId="0" borderId="10" xfId="0" applyFont="1" applyFill="1" applyBorder="1" applyAlignment="1">
      <alignment horizontal="right" vertical="center" wrapText="1"/>
    </xf>
    <xf numFmtId="165" fontId="36" fillId="0" borderId="11" xfId="0" applyNumberFormat="1" applyFont="1" applyFill="1" applyBorder="1" applyAlignment="1">
      <alignment horizontal="center" vertical="center" wrapText="1"/>
    </xf>
    <xf numFmtId="165" fontId="37" fillId="0" borderId="11" xfId="0" applyNumberFormat="1" applyFont="1" applyFill="1" applyBorder="1" applyAlignment="1">
      <alignment horizontal="center" vertical="center" wrapText="1"/>
    </xf>
    <xf numFmtId="164" fontId="37" fillId="0" borderId="11" xfId="0" applyFont="1" applyFill="1" applyBorder="1" applyAlignment="1">
      <alignment horizontal="center" vertical="center" wrapText="1"/>
    </xf>
    <xf numFmtId="164" fontId="38" fillId="0" borderId="0" xfId="0" applyFont="1" applyFill="1" applyAlignment="1">
      <alignment horizontal="left"/>
    </xf>
    <xf numFmtId="165" fontId="36" fillId="0" borderId="11" xfId="0" applyNumberFormat="1" applyFont="1" applyFill="1" applyBorder="1" applyAlignment="1">
      <alignment horizontal="left" wrapText="1"/>
    </xf>
    <xf numFmtId="165" fontId="36" fillId="0" borderId="11" xfId="0" applyNumberFormat="1" applyFont="1" applyFill="1" applyBorder="1" applyAlignment="1">
      <alignment horizontal="center" wrapText="1"/>
    </xf>
    <xf numFmtId="165" fontId="37" fillId="0" borderId="11" xfId="0" applyNumberFormat="1" applyFont="1" applyFill="1" applyBorder="1" applyAlignment="1">
      <alignment horizontal="center" wrapText="1"/>
    </xf>
    <xf numFmtId="166" fontId="36" fillId="0" borderId="11" xfId="0" applyNumberFormat="1" applyFont="1" applyFill="1" applyBorder="1" applyAlignment="1">
      <alignment wrapText="1"/>
    </xf>
    <xf numFmtId="165" fontId="39" fillId="0" borderId="11" xfId="0" applyNumberFormat="1" applyFont="1" applyFill="1" applyBorder="1" applyAlignment="1">
      <alignment horizontal="left" wrapText="1"/>
    </xf>
    <xf numFmtId="165" fontId="39" fillId="0" borderId="11" xfId="0" applyNumberFormat="1" applyFont="1" applyFill="1" applyBorder="1" applyAlignment="1">
      <alignment horizontal="center"/>
    </xf>
    <xf numFmtId="166" fontId="39" fillId="0" borderId="11" xfId="0" applyNumberFormat="1" applyFont="1" applyFill="1" applyBorder="1" applyAlignment="1">
      <alignment wrapText="1"/>
    </xf>
    <xf numFmtId="164" fontId="33" fillId="0" borderId="11" xfId="0" applyFont="1" applyFill="1" applyBorder="1" applyAlignment="1">
      <alignment horizontal="left" wrapText="1"/>
    </xf>
    <xf numFmtId="165" fontId="33" fillId="0" borderId="11" xfId="0" applyNumberFormat="1" applyFont="1" applyFill="1" applyBorder="1" applyAlignment="1">
      <alignment horizontal="center"/>
    </xf>
    <xf numFmtId="164" fontId="33" fillId="0" borderId="11" xfId="0" applyFont="1" applyFill="1" applyBorder="1" applyAlignment="1">
      <alignment horizontal="center" wrapText="1"/>
    </xf>
    <xf numFmtId="166" fontId="33" fillId="0" borderId="11" xfId="0" applyNumberFormat="1" applyFont="1" applyFill="1" applyBorder="1" applyAlignment="1">
      <alignment wrapText="1"/>
    </xf>
    <xf numFmtId="164" fontId="40" fillId="0" borderId="11" xfId="0" applyFont="1" applyFill="1" applyBorder="1" applyAlignment="1">
      <alignment horizontal="left" wrapText="1"/>
    </xf>
    <xf numFmtId="164" fontId="33" fillId="22" borderId="11" xfId="0" applyFont="1" applyFill="1" applyBorder="1" applyAlignment="1">
      <alignment horizontal="center" wrapText="1"/>
    </xf>
    <xf numFmtId="166" fontId="33" fillId="22" borderId="11" xfId="0" applyNumberFormat="1" applyFont="1" applyFill="1" applyBorder="1" applyAlignment="1">
      <alignment wrapText="1"/>
    </xf>
    <xf numFmtId="166" fontId="33" fillId="0" borderId="11" xfId="0" applyNumberFormat="1" applyFont="1" applyFill="1" applyBorder="1" applyAlignment="1">
      <alignment/>
    </xf>
    <xf numFmtId="164" fontId="38" fillId="22" borderId="0" xfId="0" applyFont="1" applyFill="1" applyAlignment="1">
      <alignment horizontal="left"/>
    </xf>
    <xf numFmtId="165" fontId="33" fillId="22" borderId="11" xfId="0" applyNumberFormat="1" applyFont="1" applyFill="1" applyBorder="1" applyAlignment="1">
      <alignment horizontal="center"/>
    </xf>
    <xf numFmtId="164" fontId="0" fillId="0" borderId="0" xfId="0" applyFont="1" applyFill="1" applyAlignment="1">
      <alignment horizontal="left"/>
    </xf>
    <xf numFmtId="165" fontId="39" fillId="0" borderId="11" xfId="0" applyNumberFormat="1" applyFont="1" applyFill="1" applyBorder="1" applyAlignment="1">
      <alignment horizontal="center" wrapText="1"/>
    </xf>
    <xf numFmtId="165" fontId="33" fillId="0" borderId="11" xfId="0" applyNumberFormat="1" applyFont="1" applyFill="1" applyBorder="1" applyAlignment="1">
      <alignment horizontal="center" wrapText="1"/>
    </xf>
    <xf numFmtId="164" fontId="33" fillId="0" borderId="11" xfId="0" applyFont="1" applyFill="1" applyBorder="1" applyAlignment="1">
      <alignment wrapText="1"/>
    </xf>
    <xf numFmtId="164" fontId="33" fillId="22" borderId="11" xfId="0" applyFont="1" applyFill="1" applyBorder="1" applyAlignment="1">
      <alignment horizontal="left" wrapText="1"/>
    </xf>
    <xf numFmtId="165" fontId="33" fillId="22" borderId="11" xfId="0" applyNumberFormat="1" applyFont="1" applyFill="1" applyBorder="1" applyAlignment="1">
      <alignment horizontal="center" wrapText="1"/>
    </xf>
    <xf numFmtId="165" fontId="39" fillId="0" borderId="21" xfId="0" applyNumberFormat="1" applyFont="1" applyFill="1" applyBorder="1" applyAlignment="1">
      <alignment horizontal="left" wrapText="1"/>
    </xf>
    <xf numFmtId="165" fontId="39" fillId="0" borderId="21" xfId="0" applyNumberFormat="1" applyFont="1" applyFill="1" applyBorder="1" applyAlignment="1">
      <alignment horizontal="center" wrapText="1"/>
    </xf>
    <xf numFmtId="164" fontId="33" fillId="0" borderId="21" xfId="0" applyFont="1" applyFill="1" applyBorder="1" applyAlignment="1">
      <alignment horizontal="center" wrapText="1"/>
    </xf>
    <xf numFmtId="166" fontId="39" fillId="0" borderId="21" xfId="0" applyNumberFormat="1" applyFont="1" applyFill="1" applyBorder="1" applyAlignment="1">
      <alignment wrapText="1"/>
    </xf>
    <xf numFmtId="166" fontId="41" fillId="0" borderId="26" xfId="0" applyNumberFormat="1" applyFont="1" applyFill="1" applyBorder="1" applyAlignment="1">
      <alignment horizontal="right" wrapText="1"/>
    </xf>
    <xf numFmtId="166" fontId="42" fillId="0" borderId="11" xfId="0" applyNumberFormat="1" applyFont="1" applyFill="1" applyBorder="1" applyAlignment="1">
      <alignment horizontal="right" wrapText="1"/>
    </xf>
    <xf numFmtId="166" fontId="42" fillId="0" borderId="11" xfId="0" applyNumberFormat="1" applyFont="1" applyFill="1" applyBorder="1" applyAlignment="1">
      <alignment horizontal="right"/>
    </xf>
    <xf numFmtId="164" fontId="43" fillId="0" borderId="11" xfId="0" applyFont="1" applyFill="1" applyBorder="1" applyAlignment="1">
      <alignment/>
    </xf>
    <xf numFmtId="164" fontId="42" fillId="0" borderId="11" xfId="0" applyFont="1" applyFill="1" applyBorder="1" applyAlignment="1">
      <alignment/>
    </xf>
    <xf numFmtId="164" fontId="42" fillId="0" borderId="11" xfId="0" applyFont="1" applyFill="1" applyBorder="1" applyAlignment="1">
      <alignment/>
    </xf>
    <xf numFmtId="166" fontId="43" fillId="0" borderId="11" xfId="0" applyNumberFormat="1" applyFont="1" applyFill="1" applyBorder="1" applyAlignment="1">
      <alignment/>
    </xf>
  </cellXfs>
  <cellStyles count="125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20% - Акцент1" xfId="26"/>
    <cellStyle name="20% - Акцент2" xfId="27"/>
    <cellStyle name="20% - Акцент3" xfId="28"/>
    <cellStyle name="20% - Акцент4" xfId="29"/>
    <cellStyle name="20% - Акцент5" xfId="30"/>
    <cellStyle name="20% - Акцент6" xfId="31"/>
    <cellStyle name="40% - Accent1" xfId="32"/>
    <cellStyle name="40% - Accent2" xfId="33"/>
    <cellStyle name="40% - Accent3" xfId="34"/>
    <cellStyle name="40% - Accent4" xfId="35"/>
    <cellStyle name="40% - Accent5" xfId="36"/>
    <cellStyle name="40% - Accent6" xfId="37"/>
    <cellStyle name="40% - Акцент1" xfId="38"/>
    <cellStyle name="40% - Акцент2" xfId="39"/>
    <cellStyle name="40% - Акцент3" xfId="40"/>
    <cellStyle name="40% - Акцент4" xfId="41"/>
    <cellStyle name="40% - Акцент5" xfId="42"/>
    <cellStyle name="40% - Акцент6" xfId="43"/>
    <cellStyle name="60% - Accent1" xfId="44"/>
    <cellStyle name="60% - Accent2" xfId="45"/>
    <cellStyle name="60% - Accent3" xfId="46"/>
    <cellStyle name="60% - Accent4" xfId="47"/>
    <cellStyle name="60% - Accent5" xfId="48"/>
    <cellStyle name="60% - Accent6" xfId="49"/>
    <cellStyle name="60% - Акцент1" xfId="50"/>
    <cellStyle name="60% - Акцент2" xfId="51"/>
    <cellStyle name="60% - Акцент3" xfId="52"/>
    <cellStyle name="60% - Акцент4" xfId="53"/>
    <cellStyle name="60% - Акцент5" xfId="54"/>
    <cellStyle name="60% - Акцент6" xfId="55"/>
    <cellStyle name="Accent1" xfId="56"/>
    <cellStyle name="Accent2" xfId="57"/>
    <cellStyle name="Accent3" xfId="58"/>
    <cellStyle name="Accent4" xfId="59"/>
    <cellStyle name="Accent5" xfId="60"/>
    <cellStyle name="Accent6" xfId="61"/>
    <cellStyle name="Bad 1" xfId="62"/>
    <cellStyle name="br" xfId="63"/>
    <cellStyle name="Calculation" xfId="64"/>
    <cellStyle name="Check Cell" xfId="65"/>
    <cellStyle name="col" xfId="66"/>
    <cellStyle name="Explanatory Text" xfId="67"/>
    <cellStyle name="Good 1" xfId="68"/>
    <cellStyle name="Heading 1 1" xfId="69"/>
    <cellStyle name="Heading 2 1" xfId="70"/>
    <cellStyle name="Heading 3" xfId="71"/>
    <cellStyle name="Heading 4" xfId="72"/>
    <cellStyle name="Input" xfId="73"/>
    <cellStyle name="Linked Cell" xfId="74"/>
    <cellStyle name="Neutral 1" xfId="75"/>
    <cellStyle name="Note 1" xfId="76"/>
    <cellStyle name="Output" xfId="77"/>
    <cellStyle name="style0" xfId="78"/>
    <cellStyle name="td" xfId="79"/>
    <cellStyle name="Title" xfId="80"/>
    <cellStyle name="Total" xfId="81"/>
    <cellStyle name="tr" xfId="82"/>
    <cellStyle name="Warning Text" xfId="83"/>
    <cellStyle name="xl21" xfId="84"/>
    <cellStyle name="xl22" xfId="85"/>
    <cellStyle name="xl23" xfId="86"/>
    <cellStyle name="xl24" xfId="87"/>
    <cellStyle name="xl25" xfId="88"/>
    <cellStyle name="xl26" xfId="89"/>
    <cellStyle name="xl27" xfId="90"/>
    <cellStyle name="xl28" xfId="91"/>
    <cellStyle name="xl29" xfId="92"/>
    <cellStyle name="xl30" xfId="93"/>
    <cellStyle name="xl31" xfId="94"/>
    <cellStyle name="xl32" xfId="95"/>
    <cellStyle name="xl33" xfId="96"/>
    <cellStyle name="xl34" xfId="97"/>
    <cellStyle name="xl35" xfId="98"/>
    <cellStyle name="xl36" xfId="99"/>
    <cellStyle name="xl37" xfId="100"/>
    <cellStyle name="xl38" xfId="101"/>
    <cellStyle name="xl39" xfId="102"/>
    <cellStyle name="xl40" xfId="103"/>
    <cellStyle name="xl41" xfId="104"/>
    <cellStyle name="xl42" xfId="105"/>
    <cellStyle name="xl43" xfId="106"/>
    <cellStyle name="xl44" xfId="107"/>
    <cellStyle name="xl45" xfId="108"/>
    <cellStyle name="xl46" xfId="109"/>
    <cellStyle name="xl50" xfId="110"/>
    <cellStyle name="xl51" xfId="111"/>
    <cellStyle name="xl52" xfId="112"/>
    <cellStyle name="xl56" xfId="113"/>
    <cellStyle name="xl60" xfId="114"/>
    <cellStyle name="xl61" xfId="115"/>
    <cellStyle name="Акцент1" xfId="116"/>
    <cellStyle name="Акцент2" xfId="117"/>
    <cellStyle name="Акцент3" xfId="118"/>
    <cellStyle name="Акцент4" xfId="119"/>
    <cellStyle name="Акцент5" xfId="120"/>
    <cellStyle name="Акцент6" xfId="121"/>
    <cellStyle name="Ввод " xfId="122"/>
    <cellStyle name="Вывод" xfId="123"/>
    <cellStyle name="Вычисление" xfId="124"/>
    <cellStyle name="Заголовок 1" xfId="125"/>
    <cellStyle name="Заголовок 2" xfId="126"/>
    <cellStyle name="Заголовок 3" xfId="127"/>
    <cellStyle name="Заголовок 4" xfId="128"/>
    <cellStyle name="Итог" xfId="129"/>
    <cellStyle name="Контрольная ячейка" xfId="130"/>
    <cellStyle name="Название" xfId="131"/>
    <cellStyle name="Нейтральный" xfId="132"/>
    <cellStyle name="Плохой" xfId="133"/>
    <cellStyle name="Пояснение" xfId="134"/>
    <cellStyle name="Примечание" xfId="135"/>
    <cellStyle name="Связанная ячейка" xfId="136"/>
    <cellStyle name="Текст предупреждения" xfId="137"/>
    <cellStyle name="Хороший" xfId="13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tabSelected="1" zoomScale="90" zoomScaleNormal="90" zoomScaleSheetLayoutView="85" workbookViewId="0" topLeftCell="A1">
      <selection activeCell="G46" sqref="G46"/>
    </sheetView>
  </sheetViews>
  <sheetFormatPr defaultColWidth="8.00390625" defaultRowHeight="12.75"/>
  <cols>
    <col min="1" max="1" width="61.375" style="1" customWidth="1"/>
    <col min="2" max="2" width="8.375" style="1" customWidth="1"/>
    <col min="3" max="3" width="19.00390625" style="2" customWidth="1"/>
    <col min="4" max="4" width="7.875" style="2" customWidth="1"/>
    <col min="5" max="5" width="22.50390625" style="2" customWidth="1"/>
    <col min="6" max="6" width="20.25390625" style="3" customWidth="1"/>
    <col min="7" max="7" width="21.00390625" style="3" customWidth="1"/>
    <col min="8" max="16384" width="8.50390625" style="3" customWidth="1"/>
  </cols>
  <sheetData>
    <row r="1" spans="1:9" ht="91.5" customHeight="1">
      <c r="A1" s="4"/>
      <c r="B1" s="4"/>
      <c r="C1" s="5"/>
      <c r="D1" s="5"/>
      <c r="E1" s="5"/>
      <c r="F1" s="5" t="s">
        <v>0</v>
      </c>
      <c r="G1" s="5"/>
      <c r="H1" s="6"/>
      <c r="I1" s="6"/>
    </row>
    <row r="2" spans="1:9" ht="15" customHeight="1">
      <c r="A2" s="2"/>
      <c r="B2" s="2"/>
      <c r="C2" s="5"/>
      <c r="D2" s="5"/>
      <c r="E2" s="5"/>
      <c r="F2" s="5" t="s">
        <v>1</v>
      </c>
      <c r="G2" s="5"/>
      <c r="H2" s="6"/>
      <c r="I2" s="6"/>
    </row>
    <row r="3" spans="1:6" ht="20.25" customHeight="1">
      <c r="A3" s="7"/>
      <c r="B3" s="7"/>
      <c r="C3" s="7"/>
      <c r="D3" s="7"/>
      <c r="E3" s="7"/>
      <c r="F3" s="8"/>
    </row>
    <row r="4" spans="1:7" ht="19.5" customHeight="1">
      <c r="A4" s="9" t="s">
        <v>2</v>
      </c>
      <c r="B4" s="9"/>
      <c r="C4" s="9"/>
      <c r="D4" s="9"/>
      <c r="E4" s="9"/>
      <c r="F4" s="9"/>
      <c r="G4" s="9"/>
    </row>
    <row r="5" spans="1:7" ht="27.75" customHeight="1">
      <c r="A5" s="9"/>
      <c r="B5" s="9"/>
      <c r="C5" s="9"/>
      <c r="D5" s="9"/>
      <c r="E5" s="9"/>
      <c r="F5" s="9"/>
      <c r="G5" s="9"/>
    </row>
    <row r="6" spans="1:7" ht="15" customHeight="1">
      <c r="A6" s="10" t="s">
        <v>3</v>
      </c>
      <c r="B6" s="10"/>
      <c r="C6" s="10"/>
      <c r="D6" s="10"/>
      <c r="E6" s="10"/>
      <c r="F6" s="10"/>
      <c r="G6" s="10"/>
    </row>
    <row r="7" spans="1:7" s="14" customFormat="1" ht="46.5" customHeight="1">
      <c r="A7" s="11" t="s">
        <v>4</v>
      </c>
      <c r="B7" s="12" t="s">
        <v>5</v>
      </c>
      <c r="C7" s="12" t="s">
        <v>6</v>
      </c>
      <c r="D7" s="12" t="s">
        <v>7</v>
      </c>
      <c r="E7" s="13" t="s">
        <v>8</v>
      </c>
      <c r="F7" s="13" t="s">
        <v>9</v>
      </c>
      <c r="G7" s="13" t="s">
        <v>10</v>
      </c>
    </row>
    <row r="8" spans="1:7" s="14" customFormat="1" ht="15">
      <c r="A8" s="15" t="s">
        <v>11</v>
      </c>
      <c r="B8" s="16" t="s">
        <v>12</v>
      </c>
      <c r="C8" s="17"/>
      <c r="D8" s="17"/>
      <c r="E8" s="18">
        <v>888564968.86</v>
      </c>
      <c r="F8" s="18">
        <v>144000000</v>
      </c>
      <c r="G8" s="18">
        <f aca="true" t="shared" si="0" ref="G8:G46">SUM(E8:F8)</f>
        <v>1032564968.86</v>
      </c>
    </row>
    <row r="9" spans="1:7" s="14" customFormat="1" ht="15.75">
      <c r="A9" s="19" t="s">
        <v>13</v>
      </c>
      <c r="B9" s="20" t="s">
        <v>14</v>
      </c>
      <c r="C9" s="17"/>
      <c r="D9" s="17"/>
      <c r="E9" s="21">
        <v>664150186</v>
      </c>
      <c r="F9" s="21">
        <v>144000000</v>
      </c>
      <c r="G9" s="21">
        <f t="shared" si="0"/>
        <v>808150186</v>
      </c>
    </row>
    <row r="10" spans="1:7" s="14" customFormat="1" ht="30.75">
      <c r="A10" s="22" t="s">
        <v>15</v>
      </c>
      <c r="B10" s="23" t="s">
        <v>14</v>
      </c>
      <c r="C10" s="24" t="s">
        <v>16</v>
      </c>
      <c r="D10" s="24"/>
      <c r="E10" s="25">
        <v>664150186</v>
      </c>
      <c r="F10" s="25">
        <v>144000000</v>
      </c>
      <c r="G10" s="25">
        <f t="shared" si="0"/>
        <v>808150186</v>
      </c>
    </row>
    <row r="11" spans="1:7" s="14" customFormat="1" ht="30.75">
      <c r="A11" s="22" t="s">
        <v>17</v>
      </c>
      <c r="B11" s="23" t="s">
        <v>14</v>
      </c>
      <c r="C11" s="24" t="s">
        <v>18</v>
      </c>
      <c r="D11" s="24"/>
      <c r="E11" s="25">
        <f>E14+E12</f>
        <v>18633227.74</v>
      </c>
      <c r="F11" s="25">
        <f>F14+F12</f>
        <v>89730580</v>
      </c>
      <c r="G11" s="25">
        <f t="shared" si="0"/>
        <v>108363807.74</v>
      </c>
    </row>
    <row r="12" spans="1:7" s="14" customFormat="1" ht="30.75">
      <c r="A12" s="26" t="s">
        <v>19</v>
      </c>
      <c r="B12" s="23" t="s">
        <v>14</v>
      </c>
      <c r="C12" s="24" t="s">
        <v>18</v>
      </c>
      <c r="D12" s="24">
        <v>200</v>
      </c>
      <c r="E12" s="25">
        <f>E13</f>
        <v>4697527.54</v>
      </c>
      <c r="F12" s="25">
        <f>F13</f>
        <v>75000000</v>
      </c>
      <c r="G12" s="25">
        <f t="shared" si="0"/>
        <v>79697527.54</v>
      </c>
    </row>
    <row r="13" spans="1:7" s="14" customFormat="1" ht="30.75">
      <c r="A13" s="26" t="s">
        <v>20</v>
      </c>
      <c r="B13" s="23" t="s">
        <v>14</v>
      </c>
      <c r="C13" s="24" t="s">
        <v>18</v>
      </c>
      <c r="D13" s="24">
        <v>240</v>
      </c>
      <c r="E13" s="25">
        <v>4697527.54</v>
      </c>
      <c r="F13" s="25">
        <v>75000000</v>
      </c>
      <c r="G13" s="25">
        <f t="shared" si="0"/>
        <v>79697527.54</v>
      </c>
    </row>
    <row r="14" spans="1:7" s="14" customFormat="1" ht="15">
      <c r="A14" s="22" t="s">
        <v>21</v>
      </c>
      <c r="B14" s="23" t="s">
        <v>14</v>
      </c>
      <c r="C14" s="24" t="s">
        <v>18</v>
      </c>
      <c r="D14" s="24">
        <v>800</v>
      </c>
      <c r="E14" s="25">
        <f>E15</f>
        <v>13935700.2</v>
      </c>
      <c r="F14" s="25">
        <f>F15</f>
        <v>14730580</v>
      </c>
      <c r="G14" s="25">
        <f t="shared" si="0"/>
        <v>28666280.2</v>
      </c>
    </row>
    <row r="15" spans="1:7" s="14" customFormat="1" ht="46.5">
      <c r="A15" s="22" t="s">
        <v>22</v>
      </c>
      <c r="B15" s="23" t="s">
        <v>14</v>
      </c>
      <c r="C15" s="24" t="s">
        <v>18</v>
      </c>
      <c r="D15" s="24">
        <v>810</v>
      </c>
      <c r="E15" s="25">
        <v>13935700.2</v>
      </c>
      <c r="F15" s="25">
        <v>14730580</v>
      </c>
      <c r="G15" s="25">
        <f t="shared" si="0"/>
        <v>28666280.2</v>
      </c>
    </row>
    <row r="16" spans="1:7" s="30" customFormat="1" ht="30.75">
      <c r="A16" s="26" t="s">
        <v>19</v>
      </c>
      <c r="B16" s="23" t="s">
        <v>14</v>
      </c>
      <c r="C16" s="27" t="s">
        <v>23</v>
      </c>
      <c r="D16" s="24">
        <v>200</v>
      </c>
      <c r="E16" s="28">
        <f>E17</f>
        <v>0</v>
      </c>
      <c r="F16" s="28">
        <f>F17</f>
        <v>73723012.11</v>
      </c>
      <c r="G16" s="29">
        <f t="shared" si="0"/>
        <v>73723012.11</v>
      </c>
    </row>
    <row r="17" spans="1:7" s="30" customFormat="1" ht="30.75">
      <c r="A17" s="26" t="s">
        <v>20</v>
      </c>
      <c r="B17" s="23" t="s">
        <v>14</v>
      </c>
      <c r="C17" s="27" t="s">
        <v>23</v>
      </c>
      <c r="D17" s="24">
        <v>240</v>
      </c>
      <c r="E17" s="28"/>
      <c r="F17" s="28">
        <v>73723012.11</v>
      </c>
      <c r="G17" s="29">
        <f t="shared" si="0"/>
        <v>73723012.11</v>
      </c>
    </row>
    <row r="18" spans="1:7" s="30" customFormat="1" ht="30.75">
      <c r="A18" s="22" t="s">
        <v>24</v>
      </c>
      <c r="B18" s="31" t="s">
        <v>14</v>
      </c>
      <c r="C18" s="27" t="s">
        <v>23</v>
      </c>
      <c r="D18" s="27">
        <v>600</v>
      </c>
      <c r="E18" s="28">
        <f>E19</f>
        <v>73723012.11</v>
      </c>
      <c r="F18" s="28">
        <f>F19</f>
        <v>-73723012.11</v>
      </c>
      <c r="G18" s="29">
        <f t="shared" si="0"/>
        <v>0</v>
      </c>
    </row>
    <row r="19" spans="1:7" s="30" customFormat="1" ht="15">
      <c r="A19" s="22" t="s">
        <v>25</v>
      </c>
      <c r="B19" s="31" t="s">
        <v>14</v>
      </c>
      <c r="C19" s="27" t="s">
        <v>23</v>
      </c>
      <c r="D19" s="27">
        <v>610</v>
      </c>
      <c r="E19" s="28">
        <f>70000000+3723012.11</f>
        <v>73723012.11</v>
      </c>
      <c r="F19" s="28">
        <v>-73723012.11</v>
      </c>
      <c r="G19" s="29">
        <f t="shared" si="0"/>
        <v>0</v>
      </c>
    </row>
    <row r="20" spans="1:7" ht="30.75">
      <c r="A20" s="22" t="s">
        <v>26</v>
      </c>
      <c r="B20" s="23" t="s">
        <v>14</v>
      </c>
      <c r="C20" s="24" t="s">
        <v>27</v>
      </c>
      <c r="D20" s="24"/>
      <c r="E20" s="25">
        <f>SUM(E21)</f>
        <v>270000000</v>
      </c>
      <c r="F20" s="25">
        <f>SUM(F21)</f>
        <v>54269420</v>
      </c>
      <c r="G20" s="25">
        <f t="shared" si="0"/>
        <v>324269420</v>
      </c>
    </row>
    <row r="21" spans="1:7" ht="15">
      <c r="A21" s="22" t="s">
        <v>21</v>
      </c>
      <c r="B21" s="23" t="s">
        <v>14</v>
      </c>
      <c r="C21" s="24" t="s">
        <v>27</v>
      </c>
      <c r="D21" s="24">
        <v>800</v>
      </c>
      <c r="E21" s="25">
        <f>E22</f>
        <v>270000000</v>
      </c>
      <c r="F21" s="25">
        <f>F22</f>
        <v>54269420</v>
      </c>
      <c r="G21" s="25">
        <f t="shared" si="0"/>
        <v>324269420</v>
      </c>
    </row>
    <row r="22" spans="1:7" ht="46.5">
      <c r="A22" s="22" t="s">
        <v>22</v>
      </c>
      <c r="B22" s="23" t="s">
        <v>14</v>
      </c>
      <c r="C22" s="24" t="s">
        <v>27</v>
      </c>
      <c r="D22" s="24">
        <v>810</v>
      </c>
      <c r="E22" s="25">
        <v>270000000</v>
      </c>
      <c r="F22" s="25">
        <f>14000000+21000000+19269420</f>
        <v>54269420</v>
      </c>
      <c r="G22" s="25">
        <f t="shared" si="0"/>
        <v>324269420</v>
      </c>
    </row>
    <row r="23" spans="1:7" s="32" customFormat="1" ht="15">
      <c r="A23" s="15" t="s">
        <v>28</v>
      </c>
      <c r="B23" s="16" t="s">
        <v>29</v>
      </c>
      <c r="C23" s="17"/>
      <c r="D23" s="17"/>
      <c r="E23" s="18">
        <v>627340039.86</v>
      </c>
      <c r="F23" s="18">
        <f aca="true" t="shared" si="1" ref="F23:F24">F24</f>
        <v>-31560216.840000004</v>
      </c>
      <c r="G23" s="18">
        <f t="shared" si="0"/>
        <v>595779823.02</v>
      </c>
    </row>
    <row r="24" spans="1:7" s="32" customFormat="1" ht="15.75">
      <c r="A24" s="19" t="s">
        <v>30</v>
      </c>
      <c r="B24" s="33" t="s">
        <v>31</v>
      </c>
      <c r="C24" s="17"/>
      <c r="D24" s="17"/>
      <c r="E24" s="21">
        <v>423655719.05</v>
      </c>
      <c r="F24" s="21">
        <f t="shared" si="1"/>
        <v>-31560216.840000004</v>
      </c>
      <c r="G24" s="21">
        <f t="shared" si="0"/>
        <v>392095502.21000004</v>
      </c>
    </row>
    <row r="25" spans="1:7" s="32" customFormat="1" ht="30.75">
      <c r="A25" s="22" t="s">
        <v>32</v>
      </c>
      <c r="B25" s="34" t="s">
        <v>31</v>
      </c>
      <c r="C25" s="24" t="s">
        <v>33</v>
      </c>
      <c r="D25" s="24"/>
      <c r="E25" s="25">
        <v>272724685.58</v>
      </c>
      <c r="F25" s="25">
        <f>SUM(F26,F33)</f>
        <v>-31560216.840000004</v>
      </c>
      <c r="G25" s="25">
        <f t="shared" si="0"/>
        <v>241164468.73999998</v>
      </c>
    </row>
    <row r="26" spans="1:7" s="32" customFormat="1" ht="30.75">
      <c r="A26" s="22" t="s">
        <v>34</v>
      </c>
      <c r="B26" s="34" t="s">
        <v>31</v>
      </c>
      <c r="C26" s="24" t="s">
        <v>35</v>
      </c>
      <c r="D26" s="24"/>
      <c r="E26" s="25">
        <v>98798219.48</v>
      </c>
      <c r="F26" s="25">
        <f>SUM(F27,F30)</f>
        <v>6000000</v>
      </c>
      <c r="G26" s="25">
        <f t="shared" si="0"/>
        <v>104798219.48</v>
      </c>
    </row>
    <row r="27" spans="1:7" s="14" customFormat="1" ht="30.75">
      <c r="A27" s="22" t="s">
        <v>36</v>
      </c>
      <c r="B27" s="34" t="s">
        <v>31</v>
      </c>
      <c r="C27" s="24" t="s">
        <v>37</v>
      </c>
      <c r="D27" s="24"/>
      <c r="E27" s="25">
        <f>SUM(E28)</f>
        <v>50798219.48</v>
      </c>
      <c r="F27" s="25">
        <f>SUM(F28)</f>
        <v>3648503</v>
      </c>
      <c r="G27" s="25">
        <f t="shared" si="0"/>
        <v>54446722.48</v>
      </c>
    </row>
    <row r="28" spans="1:7" s="14" customFormat="1" ht="15">
      <c r="A28" s="26" t="s">
        <v>21</v>
      </c>
      <c r="B28" s="34" t="s">
        <v>31</v>
      </c>
      <c r="C28" s="24" t="s">
        <v>37</v>
      </c>
      <c r="D28" s="24">
        <v>800</v>
      </c>
      <c r="E28" s="25">
        <f>E29</f>
        <v>50798219.48</v>
      </c>
      <c r="F28" s="25">
        <f>F29</f>
        <v>3648503</v>
      </c>
      <c r="G28" s="25">
        <f t="shared" si="0"/>
        <v>54446722.48</v>
      </c>
    </row>
    <row r="29" spans="1:7" s="14" customFormat="1" ht="46.5">
      <c r="A29" s="22" t="s">
        <v>22</v>
      </c>
      <c r="B29" s="34" t="s">
        <v>31</v>
      </c>
      <c r="C29" s="24" t="s">
        <v>37</v>
      </c>
      <c r="D29" s="24">
        <v>810</v>
      </c>
      <c r="E29" s="25">
        <v>50798219.48</v>
      </c>
      <c r="F29" s="25">
        <v>3648503</v>
      </c>
      <c r="G29" s="25">
        <f t="shared" si="0"/>
        <v>54446722.48</v>
      </c>
    </row>
    <row r="30" spans="1:7" s="32" customFormat="1" ht="30.75">
      <c r="A30" s="22" t="s">
        <v>38</v>
      </c>
      <c r="B30" s="34" t="s">
        <v>31</v>
      </c>
      <c r="C30" s="24" t="s">
        <v>39</v>
      </c>
      <c r="D30" s="24"/>
      <c r="E30" s="25">
        <f aca="true" t="shared" si="2" ref="E30:E31">E31</f>
        <v>40000000</v>
      </c>
      <c r="F30" s="25">
        <f aca="true" t="shared" si="3" ref="F30:F31">F31</f>
        <v>2351497</v>
      </c>
      <c r="G30" s="25">
        <f t="shared" si="0"/>
        <v>42351497</v>
      </c>
    </row>
    <row r="31" spans="1:7" s="32" customFormat="1" ht="15">
      <c r="A31" s="26" t="s">
        <v>21</v>
      </c>
      <c r="B31" s="34" t="s">
        <v>31</v>
      </c>
      <c r="C31" s="24" t="s">
        <v>39</v>
      </c>
      <c r="D31" s="24">
        <v>800</v>
      </c>
      <c r="E31" s="25">
        <f t="shared" si="2"/>
        <v>40000000</v>
      </c>
      <c r="F31" s="25">
        <f t="shared" si="3"/>
        <v>2351497</v>
      </c>
      <c r="G31" s="25">
        <f t="shared" si="0"/>
        <v>42351497</v>
      </c>
    </row>
    <row r="32" spans="1:7" s="32" customFormat="1" ht="46.5">
      <c r="A32" s="22" t="s">
        <v>22</v>
      </c>
      <c r="B32" s="34" t="s">
        <v>31</v>
      </c>
      <c r="C32" s="24" t="s">
        <v>39</v>
      </c>
      <c r="D32" s="24">
        <v>810</v>
      </c>
      <c r="E32" s="25">
        <v>40000000</v>
      </c>
      <c r="F32" s="25">
        <v>2351497</v>
      </c>
      <c r="G32" s="25">
        <f t="shared" si="0"/>
        <v>42351497</v>
      </c>
    </row>
    <row r="33" spans="1:7" s="32" customFormat="1" ht="30.75">
      <c r="A33" s="35" t="s">
        <v>40</v>
      </c>
      <c r="B33" s="34" t="s">
        <v>31</v>
      </c>
      <c r="C33" s="24" t="s">
        <v>41</v>
      </c>
      <c r="D33" s="24"/>
      <c r="E33" s="25">
        <v>114165186.1</v>
      </c>
      <c r="F33" s="28">
        <v>-37560216.84</v>
      </c>
      <c r="G33" s="25">
        <f t="shared" si="0"/>
        <v>76604969.25999999</v>
      </c>
    </row>
    <row r="34" spans="1:7" s="32" customFormat="1" ht="57" customHeight="1">
      <c r="A34" s="36" t="s">
        <v>42</v>
      </c>
      <c r="B34" s="37" t="s">
        <v>31</v>
      </c>
      <c r="C34" s="27" t="s">
        <v>43</v>
      </c>
      <c r="D34" s="27"/>
      <c r="E34" s="28">
        <f aca="true" t="shared" si="4" ref="E34:E35">E35</f>
        <v>37560216.84</v>
      </c>
      <c r="F34" s="28">
        <f aca="true" t="shared" si="5" ref="F34:F35">F35</f>
        <v>-37560216.84</v>
      </c>
      <c r="G34" s="25">
        <f t="shared" si="0"/>
        <v>0</v>
      </c>
    </row>
    <row r="35" spans="1:7" s="32" customFormat="1" ht="30.75">
      <c r="A35" s="22" t="s">
        <v>44</v>
      </c>
      <c r="B35" s="37" t="s">
        <v>31</v>
      </c>
      <c r="C35" s="27" t="s">
        <v>43</v>
      </c>
      <c r="D35" s="27">
        <v>400</v>
      </c>
      <c r="E35" s="28">
        <f t="shared" si="4"/>
        <v>37560216.84</v>
      </c>
      <c r="F35" s="28">
        <f t="shared" si="5"/>
        <v>-37560216.84</v>
      </c>
      <c r="G35" s="25">
        <f t="shared" si="0"/>
        <v>0</v>
      </c>
    </row>
    <row r="36" spans="1:7" s="32" customFormat="1" ht="15">
      <c r="A36" s="22" t="s">
        <v>45</v>
      </c>
      <c r="B36" s="37" t="s">
        <v>31</v>
      </c>
      <c r="C36" s="27" t="s">
        <v>43</v>
      </c>
      <c r="D36" s="27">
        <v>410</v>
      </c>
      <c r="E36" s="28">
        <f>1878010.84+35682206</f>
        <v>37560216.84</v>
      </c>
      <c r="F36" s="28">
        <v>-37560216.84</v>
      </c>
      <c r="G36" s="25">
        <f t="shared" si="0"/>
        <v>0</v>
      </c>
    </row>
    <row r="37" spans="1:7" s="32" customFormat="1" ht="15">
      <c r="A37" s="15" t="s">
        <v>46</v>
      </c>
      <c r="B37" s="16" t="s">
        <v>47</v>
      </c>
      <c r="C37" s="17"/>
      <c r="D37" s="17"/>
      <c r="E37" s="18">
        <v>2535811379</v>
      </c>
      <c r="F37" s="18">
        <f>SUM(F38,F44)</f>
        <v>37735434.84</v>
      </c>
      <c r="G37" s="18">
        <f t="shared" si="0"/>
        <v>2573546813.84</v>
      </c>
    </row>
    <row r="38" spans="1:7" s="32" customFormat="1" ht="15.75">
      <c r="A38" s="19" t="s">
        <v>48</v>
      </c>
      <c r="B38" s="33" t="s">
        <v>49</v>
      </c>
      <c r="C38" s="24"/>
      <c r="D38" s="24"/>
      <c r="E38" s="21">
        <v>1341987211.89</v>
      </c>
      <c r="F38" s="21">
        <v>175218</v>
      </c>
      <c r="G38" s="21">
        <f t="shared" si="0"/>
        <v>1342162429.89</v>
      </c>
    </row>
    <row r="39" spans="1:7" s="32" customFormat="1" ht="30.75">
      <c r="A39" s="22" t="s">
        <v>50</v>
      </c>
      <c r="B39" s="34" t="s">
        <v>49</v>
      </c>
      <c r="C39" s="24" t="s">
        <v>51</v>
      </c>
      <c r="D39" s="24"/>
      <c r="E39" s="25">
        <v>1341987211.89</v>
      </c>
      <c r="F39" s="25">
        <v>175218</v>
      </c>
      <c r="G39" s="25">
        <f t="shared" si="0"/>
        <v>1342162429.89</v>
      </c>
    </row>
    <row r="40" spans="1:7" s="32" customFormat="1" ht="30.75">
      <c r="A40" s="35" t="s">
        <v>52</v>
      </c>
      <c r="B40" s="34" t="s">
        <v>49</v>
      </c>
      <c r="C40" s="24" t="s">
        <v>53</v>
      </c>
      <c r="D40" s="24"/>
      <c r="E40" s="25">
        <v>1215906332.89</v>
      </c>
      <c r="F40" s="25">
        <v>175218</v>
      </c>
      <c r="G40" s="25">
        <f t="shared" si="0"/>
        <v>1216081550.89</v>
      </c>
    </row>
    <row r="41" spans="1:7" s="32" customFormat="1" ht="15">
      <c r="A41" s="36" t="s">
        <v>54</v>
      </c>
      <c r="B41" s="37" t="s">
        <v>49</v>
      </c>
      <c r="C41" s="27" t="s">
        <v>55</v>
      </c>
      <c r="D41" s="27"/>
      <c r="E41" s="28">
        <f aca="true" t="shared" si="6" ref="E41:E42">E42</f>
        <v>1400000</v>
      </c>
      <c r="F41" s="28">
        <f aca="true" t="shared" si="7" ref="F41:F42">F42</f>
        <v>175218</v>
      </c>
      <c r="G41" s="29">
        <f t="shared" si="0"/>
        <v>1575218</v>
      </c>
    </row>
    <row r="42" spans="1:7" s="32" customFormat="1" ht="30.75">
      <c r="A42" s="36" t="s">
        <v>24</v>
      </c>
      <c r="B42" s="37" t="s">
        <v>49</v>
      </c>
      <c r="C42" s="27" t="s">
        <v>55</v>
      </c>
      <c r="D42" s="27">
        <v>600</v>
      </c>
      <c r="E42" s="28">
        <f t="shared" si="6"/>
        <v>1400000</v>
      </c>
      <c r="F42" s="28">
        <f t="shared" si="7"/>
        <v>175218</v>
      </c>
      <c r="G42" s="29">
        <f t="shared" si="0"/>
        <v>1575218</v>
      </c>
    </row>
    <row r="43" spans="1:7" s="32" customFormat="1" ht="15">
      <c r="A43" s="36" t="s">
        <v>25</v>
      </c>
      <c r="B43" s="37" t="s">
        <v>49</v>
      </c>
      <c r="C43" s="27" t="s">
        <v>55</v>
      </c>
      <c r="D43" s="27">
        <v>610</v>
      </c>
      <c r="E43" s="28">
        <f>500000+900000</f>
        <v>1400000</v>
      </c>
      <c r="F43" s="28">
        <v>175218</v>
      </c>
      <c r="G43" s="29">
        <f t="shared" si="0"/>
        <v>1575218</v>
      </c>
    </row>
    <row r="44" spans="1:7" s="32" customFormat="1" ht="16.5">
      <c r="A44" s="38" t="s">
        <v>56</v>
      </c>
      <c r="B44" s="39" t="s">
        <v>57</v>
      </c>
      <c r="C44" s="40"/>
      <c r="D44" s="40"/>
      <c r="E44" s="41">
        <v>9397484</v>
      </c>
      <c r="F44" s="42">
        <f aca="true" t="shared" si="8" ref="F44:F47">F45</f>
        <v>37560216.84</v>
      </c>
      <c r="G44" s="41">
        <f t="shared" si="0"/>
        <v>46957700.84</v>
      </c>
    </row>
    <row r="45" spans="1:7" s="32" customFormat="1" ht="15.75">
      <c r="A45" s="22" t="s">
        <v>58</v>
      </c>
      <c r="B45" s="34" t="s">
        <v>57</v>
      </c>
      <c r="C45" s="24" t="s">
        <v>59</v>
      </c>
      <c r="D45" s="24"/>
      <c r="E45" s="25">
        <v>9397484</v>
      </c>
      <c r="F45" s="43">
        <f t="shared" si="8"/>
        <v>37560216.84</v>
      </c>
      <c r="G45" s="25">
        <f t="shared" si="0"/>
        <v>46957700.84</v>
      </c>
    </row>
    <row r="46" spans="1:7" s="32" customFormat="1" ht="62.25">
      <c r="A46" s="22" t="s">
        <v>60</v>
      </c>
      <c r="B46" s="34" t="s">
        <v>57</v>
      </c>
      <c r="C46" s="24" t="s">
        <v>61</v>
      </c>
      <c r="D46" s="24"/>
      <c r="E46" s="43">
        <f aca="true" t="shared" si="9" ref="E46:E47">E47</f>
        <v>0</v>
      </c>
      <c r="F46" s="43">
        <f t="shared" si="8"/>
        <v>37560216.84</v>
      </c>
      <c r="G46" s="25">
        <f t="shared" si="0"/>
        <v>37560216.84</v>
      </c>
    </row>
    <row r="47" spans="1:7" s="32" customFormat="1" ht="30.75">
      <c r="A47" s="26" t="s">
        <v>19</v>
      </c>
      <c r="B47" s="34" t="s">
        <v>57</v>
      </c>
      <c r="C47" s="24" t="s">
        <v>61</v>
      </c>
      <c r="D47" s="24">
        <v>200</v>
      </c>
      <c r="E47" s="43">
        <f t="shared" si="9"/>
        <v>0</v>
      </c>
      <c r="F47" s="43">
        <f t="shared" si="8"/>
        <v>37560216.84</v>
      </c>
      <c r="G47" s="44">
        <f>SUM(E46:F46)</f>
        <v>37560216.84</v>
      </c>
    </row>
    <row r="48" spans="1:7" s="32" customFormat="1" ht="30.75">
      <c r="A48" s="26" t="s">
        <v>20</v>
      </c>
      <c r="B48" s="34" t="s">
        <v>57</v>
      </c>
      <c r="C48" s="24" t="s">
        <v>61</v>
      </c>
      <c r="D48" s="24">
        <v>240</v>
      </c>
      <c r="E48" s="43"/>
      <c r="F48" s="43">
        <v>37560216.84</v>
      </c>
      <c r="G48" s="44">
        <f aca="true" t="shared" si="10" ref="G48:G49">SUM(E48:F48)</f>
        <v>37560216.84</v>
      </c>
    </row>
    <row r="49" spans="1:7" ht="15.75">
      <c r="A49" s="45" t="s">
        <v>62</v>
      </c>
      <c r="B49" s="46"/>
      <c r="C49" s="47"/>
      <c r="D49" s="46"/>
      <c r="E49" s="48">
        <v>6040522818.93</v>
      </c>
      <c r="F49" s="48">
        <f>SUM(F8,F23,F37)</f>
        <v>150175218</v>
      </c>
      <c r="G49" s="48">
        <f t="shared" si="10"/>
        <v>6190698036.93</v>
      </c>
    </row>
  </sheetData>
  <sheetProtection selectLockedCells="1" selectUnlockedCells="1"/>
  <mergeCells count="7">
    <mergeCell ref="C1:E1"/>
    <mergeCell ref="F1:G1"/>
    <mergeCell ref="C2:E2"/>
    <mergeCell ref="F2:G2"/>
    <mergeCell ref="A3:E3"/>
    <mergeCell ref="A4:G5"/>
    <mergeCell ref="A6:G6"/>
  </mergeCells>
  <printOptions/>
  <pageMargins left="0.6298611111111111" right="0.25" top="0.4597222222222222" bottom="0.3951388888888889" header="0.5118055555555555" footer="0.15763888888888888"/>
  <pageSetup firstPageNumber="3" useFirstPageNumber="1" fitToHeight="0" fitToWidth="1" horizontalDpi="300" verticalDpi="300" orientation="portrait" paperSize="9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2023-05-31T11:31:58Z</cp:lastPrinted>
  <dcterms:modified xsi:type="dcterms:W3CDTF">2023-05-31T11:32:05Z</dcterms:modified>
  <cp:category/>
  <cp:version/>
  <cp:contentType/>
  <cp:contentStatus/>
  <cp:revision>1</cp:revision>
</cp:coreProperties>
</file>